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555" yWindow="-15" windowWidth="12600" windowHeight="11040" tabRatio="697"/>
  </bookViews>
  <sheets>
    <sheet name="Supplemental Table V" sheetId="7" r:id="rId1"/>
  </sheets>
  <calcPr calcId="125725"/>
  <customWorkbookViews>
    <customWorkbookView name="piques - Personal View" guid="{A31C5AA3-9CF2-4FD4-81E5-51B88164226A}" mergeInterval="0" personalView="1" maximized="1" windowWidth="1676" windowHeight="825" tabRatio="837" activeSheetId="7"/>
  </customWorkbookViews>
</workbook>
</file>

<file path=xl/calcChain.xml><?xml version="1.0" encoding="utf-8"?>
<calcChain xmlns="http://schemas.openxmlformats.org/spreadsheetml/2006/main">
  <c r="I4" i="7"/>
  <c r="J4"/>
  <c r="I38"/>
  <c r="J38"/>
  <c r="K38"/>
  <c r="I37"/>
  <c r="J37" s="1"/>
  <c r="L37" s="1"/>
  <c r="K37"/>
  <c r="I36"/>
  <c r="J36" s="1"/>
  <c r="L36" s="1"/>
  <c r="K36"/>
  <c r="I35"/>
  <c r="J35" s="1"/>
  <c r="L35" s="1"/>
  <c r="K35"/>
  <c r="I34"/>
  <c r="J34"/>
  <c r="K34"/>
  <c r="I33"/>
  <c r="J33" s="1"/>
  <c r="L33" s="1"/>
  <c r="K33"/>
  <c r="I32"/>
  <c r="J32"/>
  <c r="K32"/>
  <c r="I31"/>
  <c r="J31" s="1"/>
  <c r="L31" s="1"/>
  <c r="K31"/>
  <c r="I30"/>
  <c r="J30"/>
  <c r="K30"/>
  <c r="I29"/>
  <c r="J29" s="1"/>
  <c r="L29" s="1"/>
  <c r="K29"/>
  <c r="I28"/>
  <c r="J28"/>
  <c r="K28"/>
  <c r="I27"/>
  <c r="J27" s="1"/>
  <c r="L27" s="1"/>
  <c r="K27"/>
  <c r="I26"/>
  <c r="J26"/>
  <c r="K26"/>
  <c r="I25"/>
  <c r="J25" s="1"/>
  <c r="L25" s="1"/>
  <c r="K25"/>
  <c r="I24"/>
  <c r="J24"/>
  <c r="K24"/>
  <c r="I23"/>
  <c r="J23" s="1"/>
  <c r="L23" s="1"/>
  <c r="K23"/>
  <c r="I22"/>
  <c r="J22"/>
  <c r="K22"/>
  <c r="I21"/>
  <c r="J21" s="1"/>
  <c r="L21" s="1"/>
  <c r="K21"/>
  <c r="I20"/>
  <c r="J20"/>
  <c r="K20"/>
  <c r="I19"/>
  <c r="J19" s="1"/>
  <c r="L19" s="1"/>
  <c r="K19"/>
  <c r="I18"/>
  <c r="J18"/>
  <c r="K18"/>
  <c r="I17"/>
  <c r="J17" s="1"/>
  <c r="L17" s="1"/>
  <c r="K17"/>
  <c r="I16"/>
  <c r="J16"/>
  <c r="K16"/>
  <c r="I15"/>
  <c r="J15" s="1"/>
  <c r="L15" s="1"/>
  <c r="K15"/>
  <c r="I14"/>
  <c r="J14"/>
  <c r="K14"/>
  <c r="I13"/>
  <c r="J13" s="1"/>
  <c r="L13" s="1"/>
  <c r="K13"/>
  <c r="I12"/>
  <c r="J12"/>
  <c r="K12"/>
  <c r="I11"/>
  <c r="J11" s="1"/>
  <c r="L11" s="1"/>
  <c r="K11"/>
  <c r="I10"/>
  <c r="J10"/>
  <c r="K10"/>
  <c r="I9"/>
  <c r="J9" s="1"/>
  <c r="L9" s="1"/>
  <c r="K9"/>
  <c r="I8"/>
  <c r="J8"/>
  <c r="K8"/>
  <c r="I7"/>
  <c r="J7" s="1"/>
  <c r="L7" s="1"/>
  <c r="K7"/>
  <c r="I6"/>
  <c r="J6"/>
  <c r="K6"/>
  <c r="I5"/>
  <c r="J5" s="1"/>
  <c r="L5" s="1"/>
  <c r="K5"/>
  <c r="K4"/>
  <c r="L6"/>
  <c r="L8"/>
  <c r="L10"/>
  <c r="L12"/>
  <c r="L14"/>
  <c r="L16"/>
  <c r="L18"/>
  <c r="L20"/>
  <c r="L22"/>
  <c r="L24"/>
  <c r="L26"/>
  <c r="L28"/>
  <c r="L30"/>
  <c r="L32"/>
  <c r="L34"/>
  <c r="L38"/>
  <c r="L4"/>
</calcChain>
</file>

<file path=xl/sharedStrings.xml><?xml version="1.0" encoding="utf-8"?>
<sst xmlns="http://schemas.openxmlformats.org/spreadsheetml/2006/main" count="60" uniqueCount="59">
  <si>
    <t>Alanine aminotransferase (AlaAT)</t>
  </si>
  <si>
    <t>Aspartate aminotransferase (AspAT)</t>
  </si>
  <si>
    <t>Glutamine synthetase (GS)</t>
  </si>
  <si>
    <t>Transketolase (TK)</t>
  </si>
  <si>
    <t>NAD-dependent isocitrate dehydrogenase (NAD-IDH)</t>
  </si>
  <si>
    <t>Glycerate kinase (GK)</t>
  </si>
  <si>
    <t>Fumarase (FUM)</t>
  </si>
  <si>
    <t>NAD-dependent glutamate dehydrogenase (NAD-GDH)</t>
  </si>
  <si>
    <t>Pyrophosphate-dependent phosphofructokinase (PFP)</t>
  </si>
  <si>
    <t>Pyruvate kinase (PK)</t>
  </si>
  <si>
    <t>Ribulose-1,5-bisphosphate carboxylase (RubisCO)</t>
  </si>
  <si>
    <t>ATP-dependent phosphofructokinase (PFK)</t>
  </si>
  <si>
    <t>Glucokinase/Hexokinase (HK)</t>
  </si>
  <si>
    <t>Aconitase</t>
  </si>
  <si>
    <t>Phosphoglucomutase (PGM)</t>
  </si>
  <si>
    <t>Fructokinase (FK)</t>
  </si>
  <si>
    <t>Acid Invertase (INV)</t>
  </si>
  <si>
    <t>ADP-glucose pyrophosphorylase (AGPase)</t>
  </si>
  <si>
    <t>Fructose-bisphosphate aldolase (FBP-Aldolase)</t>
  </si>
  <si>
    <t>Fructose-1,6-bisphosphatase, cytosolic (cytFBPase)</t>
  </si>
  <si>
    <t>Glucose-6-phosphate dehydrogenase (G6PDH)</t>
  </si>
  <si>
    <t>NAD-dependent glyceraldehyde 3-phosphate dehydrogenase (NAD-GAPDH)</t>
  </si>
  <si>
    <t>NADP-dependent Isocitrate dehydrogenase (NADP-IDH)</t>
  </si>
  <si>
    <t>Nitrate reductase (NR)</t>
  </si>
  <si>
    <t>Glucose-6-phosphate isomerase (PGI)</t>
  </si>
  <si>
    <t>Phosphoglycerokinase (PGK)</t>
  </si>
  <si>
    <t>Shikimate 5-dehydrogenase (Shikimate DH)</t>
  </si>
  <si>
    <t>Triose Phosphate Isomerase (TPI)</t>
  </si>
  <si>
    <t>ID</t>
  </si>
  <si>
    <t>Enzyme Name</t>
  </si>
  <si>
    <t>NADP-dependent glyceraldehyde 3-phosphate dehydrogenase (NADP-GAPDH)</t>
  </si>
  <si>
    <t>NAD-dependent malate dehydrogenase (NAD-MDH)</t>
  </si>
  <si>
    <t>NADP-dependent malate dehydrogenase (NADP-MDH)</t>
  </si>
  <si>
    <t>Phosphoenolpyruvate carboxylase (PEP carboxylase)</t>
  </si>
  <si>
    <t>Sucrose phosphate synthase (SPS)</t>
  </si>
  <si>
    <t>Ferredoxin-dependent glutamate synthase (Fd-GOGAT)</t>
  </si>
  <si>
    <t>UDP-glucose pyrophosphorylase (UGPase)</t>
  </si>
  <si>
    <t>Molecular Weight of the Catalytic Site (kDa)</t>
  </si>
  <si>
    <t>Supplemental Table V. Protein abundance and Tp estimated from enzyme activities. The molecular weights of the catalytic sites (column D) and the specific activities (column E) are from Supplemental Table IV. The average enzyme activities during the diurnal cycle (column G) are the mean of the enzyme activities presented in Supplemental Table III. This was divided by the specific activity (normed on the molecular weigh) to calculate protein abundance in the rosette. Enzyme translation rates (column H) were estimated as reported in Supplemental Table II. These were compared with the protein abundance to estimate how many days would be required to synthesize all the protein in the rosette.</t>
  </si>
  <si>
    <t>Enzyme_name</t>
  </si>
  <si>
    <t>MW</t>
  </si>
  <si>
    <t>activity_max_per_g</t>
  </si>
  <si>
    <t>activity_max_per_mol</t>
  </si>
  <si>
    <t>av_activity</t>
  </si>
  <si>
    <t>translationrate_dark</t>
  </si>
  <si>
    <t>translationrate_light</t>
  </si>
  <si>
    <t>protein_abundance</t>
  </si>
  <si>
    <t>Tp_dark</t>
  </si>
  <si>
    <t>Tp_light</t>
  </si>
  <si>
    <t>Tp_mean</t>
  </si>
  <si>
    <t>Maximum Specific Activity at 25°C µmol.min-1.mg-1</t>
  </si>
  <si>
    <t>Maximum Specific Activity at 25°C nmol.min-1.mol-1</t>
  </si>
  <si>
    <t>Average Enzyme Activity during the Diurnal Cycle (nmol.min-1.g-1 FW)</t>
  </si>
  <si>
    <t>Estimated Translation Rate (mol.h-1.g-1 FW)_dark</t>
  </si>
  <si>
    <t>Estimated Translation Rate (mol.h-1.g-1 FW)_light</t>
  </si>
  <si>
    <t>Estimated Protein Abundance during the Diurnal Cycle (mol.g-1 FW)</t>
  </si>
  <si>
    <t>Estimated Time Needed to Synthesize All the Enzyme in the Rosette in days (Tp)_dark</t>
  </si>
  <si>
    <t>Estimated Time Needed to Synthesize All the Enzyme in the Rosette in days (Tp)_light</t>
  </si>
  <si>
    <t>Estimated Time Needed to Synthesize All the Enzyme in the Rosette in days (Tp)_mean</t>
  </si>
</sst>
</file>

<file path=xl/styles.xml><?xml version="1.0" encoding="utf-8"?>
<styleSheet xmlns="http://schemas.openxmlformats.org/spreadsheetml/2006/main">
  <numFmts count="2">
    <numFmt numFmtId="206" formatCode="0.0"/>
    <numFmt numFmtId="209" formatCode="0.0E+00"/>
  </numFmts>
  <fonts count="4">
    <font>
      <sz val="10"/>
      <name val="Arial"/>
    </font>
    <font>
      <sz val="8"/>
      <name val="Arial"/>
    </font>
    <font>
      <b/>
      <sz val="10"/>
      <name val="Arial"/>
      <family val="2"/>
    </font>
    <font>
      <sz val="10"/>
      <name val="Arial"/>
      <family val="2"/>
    </font>
  </fonts>
  <fills count="2">
    <fill>
      <patternFill patternType="none"/>
    </fill>
    <fill>
      <patternFill patternType="gray125"/>
    </fill>
  </fills>
  <borders count="18">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37">
    <xf numFmtId="0" fontId="0" fillId="0" borderId="0" xfId="0"/>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wrapText="1"/>
    </xf>
    <xf numFmtId="0" fontId="0" fillId="0" borderId="0" xfId="0" applyNumberFormat="1" applyFill="1" applyAlignment="1">
      <alignment horizontal="center" vertical="center"/>
    </xf>
    <xf numFmtId="0" fontId="0" fillId="0" borderId="0" xfId="0" applyNumberFormat="1" applyFill="1" applyBorder="1" applyAlignment="1">
      <alignment horizontal="center" vertical="center"/>
    </xf>
    <xf numFmtId="0" fontId="3" fillId="0" borderId="0" xfId="0" applyNumberFormat="1" applyFont="1" applyFill="1" applyBorder="1" applyAlignment="1">
      <alignment horizontal="center" vertical="center"/>
    </xf>
    <xf numFmtId="0" fontId="2" fillId="0" borderId="1"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left" vertical="center"/>
    </xf>
    <xf numFmtId="206" fontId="0" fillId="0" borderId="7" xfId="0" applyNumberFormat="1" applyFill="1" applyBorder="1" applyAlignment="1">
      <alignment horizontal="left" vertical="center"/>
    </xf>
    <xf numFmtId="206" fontId="0" fillId="0" borderId="8" xfId="0" applyNumberFormat="1" applyFill="1" applyBorder="1" applyAlignment="1">
      <alignment horizontal="left" vertical="center"/>
    </xf>
    <xf numFmtId="206" fontId="0" fillId="0" borderId="9" xfId="0" applyNumberFormat="1" applyFill="1" applyBorder="1" applyAlignment="1">
      <alignment horizontal="left" vertical="center"/>
    </xf>
    <xf numFmtId="206" fontId="0" fillId="0" borderId="0" xfId="0" applyNumberFormat="1" applyFill="1" applyBorder="1" applyAlignment="1">
      <alignment horizontal="left" vertical="center"/>
    </xf>
    <xf numFmtId="206" fontId="0" fillId="0" borderId="10" xfId="0" applyNumberFormat="1" applyFill="1" applyBorder="1" applyAlignment="1">
      <alignment horizontal="left" vertical="center"/>
    </xf>
    <xf numFmtId="206" fontId="0" fillId="0" borderId="11" xfId="0" applyNumberFormat="1" applyFill="1" applyBorder="1" applyAlignment="1">
      <alignment horizontal="left" vertical="center"/>
    </xf>
    <xf numFmtId="206" fontId="0" fillId="0" borderId="12" xfId="0" applyNumberFormat="1" applyFill="1" applyBorder="1" applyAlignment="1">
      <alignment horizontal="left" vertical="center"/>
    </xf>
    <xf numFmtId="206" fontId="0" fillId="0" borderId="13" xfId="0" applyNumberFormat="1" applyFill="1" applyBorder="1" applyAlignment="1">
      <alignment horizontal="left" vertical="center"/>
    </xf>
    <xf numFmtId="206" fontId="0" fillId="0" borderId="14" xfId="0" applyNumberFormat="1" applyFill="1" applyBorder="1" applyAlignment="1">
      <alignment horizontal="left" vertical="center"/>
    </xf>
    <xf numFmtId="209" fontId="0" fillId="0" borderId="7" xfId="0" applyNumberFormat="1" applyFill="1" applyBorder="1" applyAlignment="1">
      <alignment horizontal="left" vertical="center"/>
    </xf>
    <xf numFmtId="209" fontId="0" fillId="0" borderId="8" xfId="0" applyNumberFormat="1" applyFill="1" applyBorder="1" applyAlignment="1">
      <alignment horizontal="left" vertical="center"/>
    </xf>
    <xf numFmtId="209" fontId="0" fillId="0" borderId="0" xfId="0" applyNumberFormat="1" applyFill="1" applyBorder="1" applyAlignment="1">
      <alignment horizontal="left" vertical="center"/>
    </xf>
    <xf numFmtId="209" fontId="0" fillId="0" borderId="10" xfId="0" applyNumberFormat="1" applyFill="1" applyBorder="1" applyAlignment="1">
      <alignment horizontal="left" vertical="center"/>
    </xf>
    <xf numFmtId="209" fontId="0" fillId="0" borderId="12" xfId="0" applyNumberFormat="1" applyFill="1" applyBorder="1" applyAlignment="1">
      <alignment horizontal="left" vertical="center"/>
    </xf>
    <xf numFmtId="209" fontId="0" fillId="0" borderId="13" xfId="0" applyNumberFormat="1" applyFill="1" applyBorder="1" applyAlignment="1">
      <alignment horizontal="left" vertical="center"/>
    </xf>
    <xf numFmtId="206" fontId="0" fillId="0" borderId="15" xfId="0" applyNumberFormat="1" applyFill="1" applyBorder="1" applyAlignment="1">
      <alignment horizontal="left" vertical="center"/>
    </xf>
    <xf numFmtId="206" fontId="0" fillId="0" borderId="16" xfId="0" applyNumberFormat="1" applyFill="1" applyBorder="1" applyAlignment="1">
      <alignment horizontal="left" vertical="center"/>
    </xf>
    <xf numFmtId="206" fontId="0" fillId="0" borderId="17" xfId="0" applyNumberFormat="1" applyFill="1" applyBorder="1" applyAlignment="1">
      <alignment horizontal="left" vertical="center"/>
    </xf>
    <xf numFmtId="209" fontId="0" fillId="0" borderId="15" xfId="0" applyNumberFormat="1" applyFill="1" applyBorder="1" applyAlignment="1">
      <alignment horizontal="left" vertical="center"/>
    </xf>
    <xf numFmtId="209" fontId="0" fillId="0" borderId="16" xfId="0" applyNumberFormat="1" applyFill="1" applyBorder="1" applyAlignment="1">
      <alignment horizontal="left" vertical="center"/>
    </xf>
    <xf numFmtId="209" fontId="0" fillId="0" borderId="17" xfId="0" applyNumberFormat="1" applyFill="1" applyBorder="1" applyAlignment="1">
      <alignment horizontal="left"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8"/>
  <sheetViews>
    <sheetView tabSelected="1" workbookViewId="0">
      <pane ySplit="3" topLeftCell="A4" activePane="bottomLeft" state="frozen"/>
      <selection activeCell="D1" sqref="D1"/>
      <selection pane="bottomLeft"/>
    </sheetView>
  </sheetViews>
  <sheetFormatPr defaultRowHeight="12.75"/>
  <cols>
    <col min="1" max="1" width="21.85546875" style="2" customWidth="1"/>
    <col min="2" max="2" width="82" style="1" customWidth="1"/>
    <col min="3" max="3" width="19.7109375" style="5" customWidth="1"/>
    <col min="4" max="4" width="18.42578125" style="3" customWidth="1"/>
    <col min="5" max="5" width="19.28515625" style="3" customWidth="1"/>
    <col min="6" max="6" width="22.140625" style="3" customWidth="1"/>
    <col min="7" max="8" width="12.5703125" style="3" bestFit="1" customWidth="1"/>
    <col min="9" max="9" width="20.7109375" style="3" customWidth="1"/>
    <col min="10" max="11" width="8.28515625" style="3" customWidth="1"/>
    <col min="12" max="12" width="12.85546875" style="3" bestFit="1" customWidth="1"/>
    <col min="13" max="16384" width="9.140625" style="3"/>
  </cols>
  <sheetData>
    <row r="1" spans="1:12">
      <c r="A1" s="33" t="s">
        <v>38</v>
      </c>
    </row>
    <row r="2" spans="1:12" s="36" customFormat="1">
      <c r="A2" s="34" t="s">
        <v>28</v>
      </c>
      <c r="B2" s="33" t="s">
        <v>39</v>
      </c>
      <c r="C2" s="35" t="s">
        <v>40</v>
      </c>
      <c r="D2" s="36" t="s">
        <v>41</v>
      </c>
      <c r="E2" s="36" t="s">
        <v>42</v>
      </c>
      <c r="F2" s="36" t="s">
        <v>43</v>
      </c>
      <c r="G2" s="36" t="s">
        <v>44</v>
      </c>
      <c r="H2" s="36" t="s">
        <v>45</v>
      </c>
      <c r="I2" s="36" t="s">
        <v>46</v>
      </c>
      <c r="J2" s="36" t="s">
        <v>47</v>
      </c>
      <c r="K2" s="36" t="s">
        <v>48</v>
      </c>
      <c r="L2" s="36" t="s">
        <v>49</v>
      </c>
    </row>
    <row r="3" spans="1:12" ht="13.5" thickBot="1">
      <c r="A3" s="2" t="s">
        <v>28</v>
      </c>
      <c r="B3" s="1" t="s">
        <v>29</v>
      </c>
      <c r="C3" s="5" t="s">
        <v>37</v>
      </c>
      <c r="D3" s="3" t="s">
        <v>50</v>
      </c>
      <c r="E3" s="3" t="s">
        <v>51</v>
      </c>
      <c r="F3" s="3" t="s">
        <v>52</v>
      </c>
      <c r="G3" s="3" t="s">
        <v>53</v>
      </c>
      <c r="H3" s="3" t="s">
        <v>54</v>
      </c>
      <c r="I3" s="3" t="s">
        <v>55</v>
      </c>
      <c r="J3" s="3" t="s">
        <v>56</v>
      </c>
      <c r="K3" s="3" t="s">
        <v>57</v>
      </c>
      <c r="L3" s="3" t="s">
        <v>58</v>
      </c>
    </row>
    <row r="4" spans="1:12">
      <c r="A4" s="8">
        <v>1</v>
      </c>
      <c r="B4" s="9" t="s">
        <v>16</v>
      </c>
      <c r="C4" s="27">
        <v>68.488059259259302</v>
      </c>
      <c r="D4" s="13">
        <v>187.603646390314</v>
      </c>
      <c r="E4" s="30">
        <v>12848609651232.953</v>
      </c>
      <c r="F4" s="13">
        <v>459.64848484848483</v>
      </c>
      <c r="G4" s="21">
        <v>2.2873044872664519E-12</v>
      </c>
      <c r="H4" s="22">
        <v>2.0460264757325196E-12</v>
      </c>
      <c r="I4" s="22">
        <f>F4/E4</f>
        <v>3.577418081219215E-11</v>
      </c>
      <c r="J4" s="12">
        <f>I4/(G4*24)</f>
        <v>0.65168012193954639</v>
      </c>
      <c r="K4" s="13">
        <f>I4/(H4*24)</f>
        <v>0.72852960841624048</v>
      </c>
      <c r="L4" s="14">
        <f>AVERAGE(J4:K4)</f>
        <v>0.69010486517789338</v>
      </c>
    </row>
    <row r="5" spans="1:12">
      <c r="A5" s="6">
        <v>2</v>
      </c>
      <c r="B5" s="10" t="s">
        <v>13</v>
      </c>
      <c r="C5" s="28">
        <v>75.608740000000012</v>
      </c>
      <c r="D5" s="16">
        <v>2.214</v>
      </c>
      <c r="E5" s="31">
        <v>167397750360</v>
      </c>
      <c r="F5" s="16">
        <v>163.44787878787881</v>
      </c>
      <c r="G5" s="23">
        <v>2.4483717506806446E-12</v>
      </c>
      <c r="H5" s="24">
        <v>4.4385548106686054E-12</v>
      </c>
      <c r="I5" s="24">
        <f>F5/E5</f>
        <v>9.7640427327352535E-10</v>
      </c>
      <c r="J5" s="15">
        <f>I5/(G5*24)</f>
        <v>16.616558075826074</v>
      </c>
      <c r="K5" s="16">
        <f>I5/(H5*24)</f>
        <v>9.1659364639610015</v>
      </c>
      <c r="L5" s="17">
        <f t="shared" ref="L5:L38" si="0">AVERAGE(J5:K5)</f>
        <v>12.891247269893537</v>
      </c>
    </row>
    <row r="6" spans="1:12">
      <c r="A6" s="6">
        <v>3</v>
      </c>
      <c r="B6" s="10" t="s">
        <v>17</v>
      </c>
      <c r="C6" s="28">
        <v>54.9923</v>
      </c>
      <c r="D6" s="16">
        <v>67.902943937097604</v>
      </c>
      <c r="E6" s="31">
        <v>3734139063872.0527</v>
      </c>
      <c r="F6" s="16">
        <v>722.98121212121214</v>
      </c>
      <c r="G6" s="23">
        <v>3.5379134184122671E-12</v>
      </c>
      <c r="H6" s="24">
        <v>5.9441615913714481E-12</v>
      </c>
      <c r="I6" s="24">
        <f>F6/E6</f>
        <v>1.9361389593550084E-10</v>
      </c>
      <c r="J6" s="15">
        <f>I6/(G6*24)</f>
        <v>2.280226989726502</v>
      </c>
      <c r="K6" s="16">
        <f>I6/(H6*24)</f>
        <v>1.357171325168822</v>
      </c>
      <c r="L6" s="17">
        <f t="shared" si="0"/>
        <v>1.8186991574476621</v>
      </c>
    </row>
    <row r="7" spans="1:12">
      <c r="A7" s="6">
        <v>4</v>
      </c>
      <c r="B7" s="10" t="s">
        <v>0</v>
      </c>
      <c r="C7" s="28">
        <v>53.325862499999992</v>
      </c>
      <c r="D7" s="16">
        <v>90.156114601284798</v>
      </c>
      <c r="E7" s="31">
        <v>4807652570762.3545</v>
      </c>
      <c r="F7" s="16">
        <v>4344.2109090909107</v>
      </c>
      <c r="G7" s="23">
        <v>2.3513794687776727E-11</v>
      </c>
      <c r="H7" s="24">
        <v>3.3956208084893268E-11</v>
      </c>
      <c r="I7" s="24">
        <f t="shared" ref="I7:I14" si="1">F7/E7</f>
        <v>9.0360333762679623E-10</v>
      </c>
      <c r="J7" s="15">
        <f t="shared" ref="J7:J14" si="2">I7/(G7*24)</f>
        <v>1.6011936638774431</v>
      </c>
      <c r="K7" s="16">
        <f t="shared" ref="K7:K14" si="3">I7/(H7*24)</f>
        <v>1.1087851439022516</v>
      </c>
      <c r="L7" s="17">
        <f t="shared" si="0"/>
        <v>1.3549894038898473</v>
      </c>
    </row>
    <row r="8" spans="1:12">
      <c r="A8" s="6">
        <v>5</v>
      </c>
      <c r="B8" s="10" t="s">
        <v>1</v>
      </c>
      <c r="C8" s="28">
        <v>46.867383333333329</v>
      </c>
      <c r="D8" s="16">
        <v>450</v>
      </c>
      <c r="E8" s="31">
        <v>21090322500000</v>
      </c>
      <c r="F8" s="16">
        <v>4566.1842424242413</v>
      </c>
      <c r="G8" s="23">
        <v>4.9643501741007111E-13</v>
      </c>
      <c r="H8" s="24">
        <v>6.2167753867959027E-13</v>
      </c>
      <c r="I8" s="24">
        <f t="shared" si="1"/>
        <v>2.1650613651945063E-10</v>
      </c>
      <c r="J8" s="15">
        <f t="shared" si="2"/>
        <v>18.171741930509448</v>
      </c>
      <c r="K8" s="16">
        <f t="shared" si="3"/>
        <v>14.51088138201693</v>
      </c>
      <c r="L8" s="17">
        <f t="shared" si="0"/>
        <v>16.341311656263187</v>
      </c>
    </row>
    <row r="9" spans="1:12">
      <c r="A9" s="6">
        <v>6</v>
      </c>
      <c r="B9" s="10" t="s">
        <v>18</v>
      </c>
      <c r="C9" s="28">
        <v>41.067626666666669</v>
      </c>
      <c r="D9" s="16">
        <v>11.0308657865101</v>
      </c>
      <c r="E9" s="31">
        <v>453011477930.50311</v>
      </c>
      <c r="F9" s="16">
        <v>4510.7536363636364</v>
      </c>
      <c r="G9" s="23">
        <v>2.8383520115844512E-11</v>
      </c>
      <c r="H9" s="24">
        <v>5.9727466366504802E-11</v>
      </c>
      <c r="I9" s="24">
        <f t="shared" si="1"/>
        <v>9.9572612530043555E-9</v>
      </c>
      <c r="J9" s="15">
        <f t="shared" si="2"/>
        <v>14.61713994066038</v>
      </c>
      <c r="K9" s="16">
        <f t="shared" si="3"/>
        <v>6.9463165069817254</v>
      </c>
      <c r="L9" s="17">
        <f t="shared" si="0"/>
        <v>10.781728223821052</v>
      </c>
    </row>
    <row r="10" spans="1:12">
      <c r="A10" s="6">
        <v>7</v>
      </c>
      <c r="B10" s="10" t="s">
        <v>15</v>
      </c>
      <c r="C10" s="28">
        <v>39.618700000000004</v>
      </c>
      <c r="D10" s="16">
        <v>20.2</v>
      </c>
      <c r="E10" s="31">
        <v>800297740000.00012</v>
      </c>
      <c r="F10" s="16">
        <v>234.9375</v>
      </c>
      <c r="G10" s="23">
        <v>7.5646383191451106E-13</v>
      </c>
      <c r="H10" s="24">
        <v>9.2036399125649031E-13</v>
      </c>
      <c r="I10" s="24">
        <f t="shared" si="1"/>
        <v>2.9356261833252207E-10</v>
      </c>
      <c r="J10" s="15">
        <f t="shared" si="2"/>
        <v>16.169676920174837</v>
      </c>
      <c r="K10" s="16">
        <f t="shared" si="3"/>
        <v>13.290150288426801</v>
      </c>
      <c r="L10" s="17">
        <f t="shared" si="0"/>
        <v>14.729913604300819</v>
      </c>
    </row>
    <row r="11" spans="1:12">
      <c r="A11" s="6">
        <v>8</v>
      </c>
      <c r="B11" s="10" t="s">
        <v>19</v>
      </c>
      <c r="C11" s="28">
        <v>37.287099999999995</v>
      </c>
      <c r="D11" s="16">
        <v>84.852813742385706</v>
      </c>
      <c r="E11" s="31">
        <v>3163915351293.7104</v>
      </c>
      <c r="F11" s="16">
        <v>76.837575757575763</v>
      </c>
      <c r="G11" s="23">
        <v>6.2880773103373572E-13</v>
      </c>
      <c r="H11" s="24">
        <v>1.2468100364223691E-12</v>
      </c>
      <c r="I11" s="24">
        <f t="shared" si="1"/>
        <v>2.4285597819852302E-11</v>
      </c>
      <c r="J11" s="15">
        <f t="shared" si="2"/>
        <v>1.6092357953312502</v>
      </c>
      <c r="K11" s="16">
        <f t="shared" si="3"/>
        <v>0.81159108412704628</v>
      </c>
      <c r="L11" s="17">
        <f t="shared" si="0"/>
        <v>1.2104134397291482</v>
      </c>
    </row>
    <row r="12" spans="1:12">
      <c r="A12" s="6">
        <v>9</v>
      </c>
      <c r="B12" s="10" t="s">
        <v>6</v>
      </c>
      <c r="C12" s="28">
        <v>54.382149999999996</v>
      </c>
      <c r="D12" s="16">
        <v>293.01237037609002</v>
      </c>
      <c r="E12" s="31">
        <v>15934642677648.08</v>
      </c>
      <c r="F12" s="16">
        <v>4299.7072727272725</v>
      </c>
      <c r="G12" s="23">
        <v>4.9180951024959115E-13</v>
      </c>
      <c r="H12" s="24">
        <v>9.9157325454958025E-13</v>
      </c>
      <c r="I12" s="24">
        <f t="shared" si="1"/>
        <v>2.6983393099605421E-10</v>
      </c>
      <c r="J12" s="15">
        <f t="shared" si="2"/>
        <v>22.860640601405027</v>
      </c>
      <c r="K12" s="16">
        <f t="shared" si="3"/>
        <v>11.338628191697312</v>
      </c>
      <c r="L12" s="17">
        <f t="shared" si="0"/>
        <v>17.099634396551171</v>
      </c>
    </row>
    <row r="13" spans="1:12">
      <c r="A13" s="6">
        <v>10</v>
      </c>
      <c r="B13" s="10" t="s">
        <v>20</v>
      </c>
      <c r="C13" s="28">
        <v>64.736400000000003</v>
      </c>
      <c r="D13" s="16">
        <v>122</v>
      </c>
      <c r="E13" s="31">
        <v>7897840800000</v>
      </c>
      <c r="F13" s="16">
        <v>205.57060606060605</v>
      </c>
      <c r="G13" s="23">
        <v>7.5663923325389487E-13</v>
      </c>
      <c r="H13" s="24">
        <v>6.3554096606821602E-13</v>
      </c>
      <c r="I13" s="24">
        <f t="shared" si="1"/>
        <v>2.6028709778577209E-11</v>
      </c>
      <c r="J13" s="15">
        <f t="shared" si="2"/>
        <v>1.4333509636335011</v>
      </c>
      <c r="K13" s="16">
        <f t="shared" si="3"/>
        <v>1.7064668243446881</v>
      </c>
      <c r="L13" s="17">
        <f t="shared" si="0"/>
        <v>1.5699088939890946</v>
      </c>
    </row>
    <row r="14" spans="1:12">
      <c r="A14" s="6">
        <v>11</v>
      </c>
      <c r="B14" s="10" t="s">
        <v>30</v>
      </c>
      <c r="C14" s="28">
        <v>42.667749999999998</v>
      </c>
      <c r="D14" s="16">
        <v>140</v>
      </c>
      <c r="E14" s="31">
        <v>5973485000000</v>
      </c>
      <c r="F14" s="16">
        <v>6665.2424242424249</v>
      </c>
      <c r="G14" s="23">
        <v>2.9364323985355114E-11</v>
      </c>
      <c r="H14" s="24">
        <v>5.1251499135263563E-11</v>
      </c>
      <c r="I14" s="24">
        <f t="shared" si="1"/>
        <v>1.1158046641520696E-9</v>
      </c>
      <c r="J14" s="15">
        <f t="shared" si="2"/>
        <v>1.5832770755942871</v>
      </c>
      <c r="K14" s="16">
        <f t="shared" si="3"/>
        <v>0.90713172864728042</v>
      </c>
      <c r="L14" s="17">
        <f t="shared" si="0"/>
        <v>1.2452044021207838</v>
      </c>
    </row>
    <row r="15" spans="1:12">
      <c r="A15" s="6">
        <v>12</v>
      </c>
      <c r="B15" s="10" t="s">
        <v>21</v>
      </c>
      <c r="C15" s="28">
        <v>35.794439999999994</v>
      </c>
      <c r="D15" s="16">
        <v>130</v>
      </c>
      <c r="E15" s="31">
        <v>4653277199999.999</v>
      </c>
      <c r="F15" s="16">
        <v>13818.670303030305</v>
      </c>
      <c r="G15" s="23">
        <v>1.4849517842169104E-11</v>
      </c>
      <c r="H15" s="24">
        <v>2.5962334251360604E-11</v>
      </c>
      <c r="I15" s="24">
        <f t="shared" ref="I15:I20" si="4">F15/E15</f>
        <v>2.9696641117856267E-9</v>
      </c>
      <c r="J15" s="15">
        <f t="shared" ref="J15:J20" si="5">I15/(G15*24)</f>
        <v>8.3326614354005208</v>
      </c>
      <c r="K15" s="16">
        <f t="shared" ref="K15:K20" si="6">I15/(H15*24)</f>
        <v>4.7659814968775329</v>
      </c>
      <c r="L15" s="17">
        <f t="shared" si="0"/>
        <v>6.5493214661390269</v>
      </c>
    </row>
    <row r="16" spans="1:12">
      <c r="A16" s="6">
        <v>13</v>
      </c>
      <c r="B16" s="10" t="s">
        <v>12</v>
      </c>
      <c r="C16" s="28">
        <v>54.310183333333342</v>
      </c>
      <c r="D16" s="16">
        <v>86.267027304758798</v>
      </c>
      <c r="E16" s="31">
        <v>4685178068543.124</v>
      </c>
      <c r="F16" s="16">
        <v>65.654848484848472</v>
      </c>
      <c r="G16" s="23">
        <v>2.3989173767395379E-13</v>
      </c>
      <c r="H16" s="24">
        <v>4.5665039554134131E-13</v>
      </c>
      <c r="I16" s="24">
        <f t="shared" si="4"/>
        <v>1.401330910465568E-11</v>
      </c>
      <c r="J16" s="15">
        <f t="shared" si="5"/>
        <v>2.4339641082355161</v>
      </c>
      <c r="K16" s="16">
        <f t="shared" si="6"/>
        <v>1.2786321550613724</v>
      </c>
      <c r="L16" s="17">
        <f t="shared" si="0"/>
        <v>1.8562981316484444</v>
      </c>
    </row>
    <row r="17" spans="1:12">
      <c r="A17" s="6">
        <v>14</v>
      </c>
      <c r="B17" s="10" t="s">
        <v>7</v>
      </c>
      <c r="C17" s="28">
        <v>44.58326666666666</v>
      </c>
      <c r="D17" s="16">
        <v>100.11331477905399</v>
      </c>
      <c r="E17" s="31">
        <v>4463378609678.5049</v>
      </c>
      <c r="F17" s="16">
        <v>329.87515151515157</v>
      </c>
      <c r="G17" s="23">
        <v>5.4562153139210788E-13</v>
      </c>
      <c r="H17" s="24">
        <v>3.0776802463006541E-13</v>
      </c>
      <c r="I17" s="24">
        <f t="shared" si="4"/>
        <v>7.3907051218967132E-11</v>
      </c>
      <c r="J17" s="15">
        <f t="shared" si="5"/>
        <v>5.6439496799181974</v>
      </c>
      <c r="K17" s="16">
        <f t="shared" si="6"/>
        <v>10.005784295358328</v>
      </c>
      <c r="L17" s="17">
        <f t="shared" si="0"/>
        <v>7.8248669876382628</v>
      </c>
    </row>
    <row r="18" spans="1:12">
      <c r="A18" s="6">
        <v>15</v>
      </c>
      <c r="B18" s="10" t="s">
        <v>2</v>
      </c>
      <c r="C18" s="28">
        <v>48.086285714285715</v>
      </c>
      <c r="D18" s="16">
        <v>23.334523779156001</v>
      </c>
      <c r="E18" s="31">
        <v>1122070577451.2893</v>
      </c>
      <c r="F18" s="16">
        <v>858.75878787878787</v>
      </c>
      <c r="G18" s="23">
        <v>1.4147043786157304E-11</v>
      </c>
      <c r="H18" s="24">
        <v>1.4229376357929357E-11</v>
      </c>
      <c r="I18" s="24">
        <f t="shared" si="4"/>
        <v>7.6533402188425871E-10</v>
      </c>
      <c r="J18" s="15">
        <f t="shared" si="5"/>
        <v>2.2541046780185741</v>
      </c>
      <c r="K18" s="16">
        <f t="shared" si="6"/>
        <v>2.241062206548539</v>
      </c>
      <c r="L18" s="17">
        <f t="shared" si="0"/>
        <v>2.2475834422835566</v>
      </c>
    </row>
    <row r="19" spans="1:12">
      <c r="A19" s="6">
        <v>16</v>
      </c>
      <c r="B19" s="10" t="s">
        <v>5</v>
      </c>
      <c r="C19" s="28">
        <v>40.832599999999999</v>
      </c>
      <c r="D19" s="16">
        <v>54.6</v>
      </c>
      <c r="E19" s="31">
        <v>2229459960000</v>
      </c>
      <c r="F19" s="16">
        <v>1915.8109090909093</v>
      </c>
      <c r="G19" s="23">
        <v>1.3220938651396588E-12</v>
      </c>
      <c r="H19" s="24">
        <v>1.5571535339939601E-12</v>
      </c>
      <c r="I19" s="24">
        <f t="shared" si="4"/>
        <v>8.59316131916946E-10</v>
      </c>
      <c r="J19" s="15">
        <f t="shared" si="5"/>
        <v>27.081918896954058</v>
      </c>
      <c r="K19" s="16">
        <f t="shared" si="6"/>
        <v>22.993775532228046</v>
      </c>
      <c r="L19" s="17">
        <f t="shared" si="0"/>
        <v>25.037847214591054</v>
      </c>
    </row>
    <row r="20" spans="1:12">
      <c r="A20" s="6">
        <v>17</v>
      </c>
      <c r="B20" s="10" t="s">
        <v>4</v>
      </c>
      <c r="C20" s="28">
        <v>40.599800000000002</v>
      </c>
      <c r="D20" s="16">
        <v>20</v>
      </c>
      <c r="E20" s="31">
        <v>811996000000</v>
      </c>
      <c r="F20" s="16">
        <v>41.36424242424242</v>
      </c>
      <c r="G20" s="23">
        <v>4.4911850373366771E-13</v>
      </c>
      <c r="H20" s="24">
        <v>5.6948981367354707E-13</v>
      </c>
      <c r="I20" s="24">
        <f t="shared" si="4"/>
        <v>5.0941436194565516E-11</v>
      </c>
      <c r="J20" s="15">
        <f t="shared" si="5"/>
        <v>4.7260574298201963</v>
      </c>
      <c r="K20" s="16">
        <f t="shared" si="6"/>
        <v>3.7271252101042158</v>
      </c>
      <c r="L20" s="17">
        <f t="shared" si="0"/>
        <v>4.2265913199622061</v>
      </c>
    </row>
    <row r="21" spans="1:12">
      <c r="A21" s="6">
        <v>18</v>
      </c>
      <c r="B21" s="10" t="s">
        <v>22</v>
      </c>
      <c r="C21" s="28">
        <v>49.058366666666664</v>
      </c>
      <c r="D21" s="16">
        <v>35.355339059327299</v>
      </c>
      <c r="E21" s="31">
        <v>1734475187196.8003</v>
      </c>
      <c r="F21" s="16">
        <v>846.47030303030306</v>
      </c>
      <c r="G21" s="23">
        <v>5.1105505512872152E-12</v>
      </c>
      <c r="H21" s="24">
        <v>3.3477618845504554E-12</v>
      </c>
      <c r="I21" s="24">
        <f t="shared" ref="I21:I27" si="7">F21/E21</f>
        <v>4.8802675834085556E-10</v>
      </c>
      <c r="J21" s="15">
        <f t="shared" ref="J21:J27" si="8">I21/(G21*24)</f>
        <v>3.9789153947573404</v>
      </c>
      <c r="K21" s="16">
        <f t="shared" ref="K21:K27" si="9">I21/(H21*24)</f>
        <v>6.0740425888840859</v>
      </c>
      <c r="L21" s="17">
        <f t="shared" si="0"/>
        <v>5.0264789918207136</v>
      </c>
    </row>
    <row r="22" spans="1:12">
      <c r="A22" s="6">
        <v>19</v>
      </c>
      <c r="B22" s="10" t="s">
        <v>31</v>
      </c>
      <c r="C22" s="28">
        <v>34.372477777777775</v>
      </c>
      <c r="D22" s="16">
        <v>1500</v>
      </c>
      <c r="E22" s="31">
        <v>51558716666666.664</v>
      </c>
      <c r="F22" s="16">
        <v>54825.597272727267</v>
      </c>
      <c r="G22" s="23">
        <v>1.5982132879217067E-11</v>
      </c>
      <c r="H22" s="24">
        <v>2.025865394541158E-11</v>
      </c>
      <c r="I22" s="24">
        <f t="shared" si="7"/>
        <v>1.0633623336124011E-9</v>
      </c>
      <c r="J22" s="15">
        <f t="shared" si="8"/>
        <v>2.7722685223154779</v>
      </c>
      <c r="K22" s="16">
        <f t="shared" si="9"/>
        <v>2.1870536917163657</v>
      </c>
      <c r="L22" s="17">
        <f t="shared" si="0"/>
        <v>2.4796611070159216</v>
      </c>
    </row>
    <row r="23" spans="1:12">
      <c r="A23" s="6">
        <v>20</v>
      </c>
      <c r="B23" s="10" t="s">
        <v>32</v>
      </c>
      <c r="C23" s="28">
        <v>48.315800000000003</v>
      </c>
      <c r="D23" s="16">
        <v>32.526911934581101</v>
      </c>
      <c r="E23" s="31">
        <v>1571563771648.8337</v>
      </c>
      <c r="F23" s="16">
        <v>1664.0012121212123</v>
      </c>
      <c r="G23" s="23">
        <v>2.2663707373913754E-12</v>
      </c>
      <c r="H23" s="24">
        <v>3.0542784047993238E-12</v>
      </c>
      <c r="I23" s="24">
        <f t="shared" si="7"/>
        <v>1.0588187651942347E-9</v>
      </c>
      <c r="J23" s="15">
        <f t="shared" si="8"/>
        <v>19.466121681636071</v>
      </c>
      <c r="K23" s="16">
        <f t="shared" si="9"/>
        <v>14.444475159971031</v>
      </c>
      <c r="L23" s="17">
        <f t="shared" si="0"/>
        <v>16.955298420803551</v>
      </c>
    </row>
    <row r="24" spans="1:12">
      <c r="A24" s="6">
        <v>21</v>
      </c>
      <c r="B24" s="10" t="s">
        <v>23</v>
      </c>
      <c r="C24" s="28">
        <v>102.94165</v>
      </c>
      <c r="D24" s="16">
        <v>100</v>
      </c>
      <c r="E24" s="31">
        <v>10294165000000</v>
      </c>
      <c r="F24" s="16">
        <v>451.30424242424249</v>
      </c>
      <c r="G24" s="23">
        <v>2.304906707420249E-11</v>
      </c>
      <c r="H24" s="24">
        <v>9.2037994208344991E-12</v>
      </c>
      <c r="I24" s="24">
        <f t="shared" si="7"/>
        <v>4.3840781882186901E-11</v>
      </c>
      <c r="J24" s="15">
        <f t="shared" si="8"/>
        <v>7.9252632621111221E-2</v>
      </c>
      <c r="K24" s="16">
        <f t="shared" si="9"/>
        <v>0.19847230057578721</v>
      </c>
      <c r="L24" s="17">
        <f t="shared" si="0"/>
        <v>0.13886246659844922</v>
      </c>
    </row>
    <row r="25" spans="1:12">
      <c r="A25" s="6">
        <v>22</v>
      </c>
      <c r="B25" s="10" t="s">
        <v>33</v>
      </c>
      <c r="C25" s="28">
        <v>106.8056</v>
      </c>
      <c r="D25" s="16">
        <v>39.869972806350098</v>
      </c>
      <c r="E25" s="31">
        <v>4258336367565.9062</v>
      </c>
      <c r="F25" s="16">
        <v>498.75121212121218</v>
      </c>
      <c r="G25" s="23">
        <v>3.8989406163005018E-12</v>
      </c>
      <c r="H25" s="24">
        <v>4.750972253097131E-12</v>
      </c>
      <c r="I25" s="24">
        <f t="shared" si="7"/>
        <v>1.1712348886292929E-10</v>
      </c>
      <c r="J25" s="15">
        <f t="shared" si="8"/>
        <v>1.25165932224924</v>
      </c>
      <c r="K25" s="16">
        <f t="shared" si="9"/>
        <v>1.0271887751201625</v>
      </c>
      <c r="L25" s="17">
        <f t="shared" si="0"/>
        <v>1.1394240486847012</v>
      </c>
    </row>
    <row r="26" spans="1:12" s="4" customFormat="1">
      <c r="A26" s="6">
        <v>23</v>
      </c>
      <c r="B26" s="10" t="s">
        <v>11</v>
      </c>
      <c r="C26" s="28">
        <v>53.741257142857137</v>
      </c>
      <c r="D26" s="16">
        <v>424.26406871192802</v>
      </c>
      <c r="E26" s="31">
        <v>22800484413122.531</v>
      </c>
      <c r="F26" s="16">
        <v>135.84787878787878</v>
      </c>
      <c r="G26" s="23">
        <v>3.0550513787703896E-13</v>
      </c>
      <c r="H26" s="24">
        <v>3.8340111185102476E-13</v>
      </c>
      <c r="I26" s="24">
        <f t="shared" si="7"/>
        <v>5.9581137105005212E-12</v>
      </c>
      <c r="J26" s="15">
        <f t="shared" si="8"/>
        <v>0.81260413380491281</v>
      </c>
      <c r="K26" s="16">
        <f t="shared" si="9"/>
        <v>0.64750656757089464</v>
      </c>
      <c r="L26" s="17">
        <f t="shared" si="0"/>
        <v>0.73005535068790373</v>
      </c>
    </row>
    <row r="27" spans="1:12">
      <c r="A27" s="6">
        <v>24</v>
      </c>
      <c r="B27" s="10" t="s">
        <v>8</v>
      </c>
      <c r="C27" s="28">
        <v>62.100099999999998</v>
      </c>
      <c r="D27" s="16">
        <v>36.299999999999997</v>
      </c>
      <c r="E27" s="31">
        <v>2254233630000</v>
      </c>
      <c r="F27" s="16">
        <v>118.00954545454543</v>
      </c>
      <c r="G27" s="23">
        <v>7.2513667699461052E-13</v>
      </c>
      <c r="H27" s="24">
        <v>1.1769720128263631E-12</v>
      </c>
      <c r="I27" s="24">
        <f t="shared" si="7"/>
        <v>5.2350184064348928E-11</v>
      </c>
      <c r="J27" s="15">
        <f t="shared" si="8"/>
        <v>3.0080641878277019</v>
      </c>
      <c r="K27" s="16">
        <f t="shared" si="9"/>
        <v>1.853279131174778</v>
      </c>
      <c r="L27" s="17">
        <f t="shared" si="0"/>
        <v>2.4306716595012401</v>
      </c>
    </row>
    <row r="28" spans="1:12">
      <c r="A28" s="6">
        <v>25</v>
      </c>
      <c r="B28" s="10" t="s">
        <v>14</v>
      </c>
      <c r="C28" s="28">
        <v>64.965240000000009</v>
      </c>
      <c r="D28" s="16">
        <v>150</v>
      </c>
      <c r="E28" s="31">
        <v>9744786000000.002</v>
      </c>
      <c r="F28" s="16">
        <v>4452.3303030303032</v>
      </c>
      <c r="G28" s="23">
        <v>8.2298206725387339E-13</v>
      </c>
      <c r="H28" s="24">
        <v>1.4401159878464132E-12</v>
      </c>
      <c r="I28" s="24">
        <f>F28/E28</f>
        <v>4.5689359448532807E-10</v>
      </c>
      <c r="J28" s="15">
        <f t="shared" ref="J28:J38" si="10">I28/(G28*24)</f>
        <v>23.132014488576619</v>
      </c>
      <c r="K28" s="16">
        <f t="shared" ref="K28:K38" si="11">I28/(H28*24)</f>
        <v>13.219235995028503</v>
      </c>
      <c r="L28" s="17">
        <f t="shared" si="0"/>
        <v>18.17562524180256</v>
      </c>
    </row>
    <row r="29" spans="1:12">
      <c r="A29" s="6">
        <v>26</v>
      </c>
      <c r="B29" s="10" t="s">
        <v>24</v>
      </c>
      <c r="C29" s="28">
        <v>64.38239999999999</v>
      </c>
      <c r="D29" s="16">
        <v>690</v>
      </c>
      <c r="E29" s="31">
        <v>44423855999999.992</v>
      </c>
      <c r="F29" s="16">
        <v>1007.5303030303031</v>
      </c>
      <c r="G29" s="23">
        <v>1.0869437977485594E-12</v>
      </c>
      <c r="H29" s="24">
        <v>1.7729138875585503E-12</v>
      </c>
      <c r="I29" s="24">
        <f>F29/E29</f>
        <v>2.2679938072694619E-11</v>
      </c>
      <c r="J29" s="15">
        <f t="shared" si="10"/>
        <v>0.86940780346971869</v>
      </c>
      <c r="K29" s="16">
        <f t="shared" si="11"/>
        <v>0.53301935662365929</v>
      </c>
      <c r="L29" s="17">
        <f t="shared" si="0"/>
        <v>0.70121358004668899</v>
      </c>
    </row>
    <row r="30" spans="1:12">
      <c r="A30" s="6">
        <v>27</v>
      </c>
      <c r="B30" s="10" t="s">
        <v>25</v>
      </c>
      <c r="C30" s="28">
        <v>50.111199999999997</v>
      </c>
      <c r="D30" s="16">
        <v>984.91553067593304</v>
      </c>
      <c r="E30" s="31">
        <v>49355299140807.805</v>
      </c>
      <c r="F30" s="16">
        <v>61884.790303030306</v>
      </c>
      <c r="G30" s="23">
        <v>1.3314579907659382E-11</v>
      </c>
      <c r="H30" s="24">
        <v>1.4118407610458098E-11</v>
      </c>
      <c r="I30" s="24">
        <f>F30/E30</f>
        <v>1.2538631389200295E-9</v>
      </c>
      <c r="J30" s="15">
        <f t="shared" si="10"/>
        <v>3.9238412189743239</v>
      </c>
      <c r="K30" s="16">
        <f t="shared" si="11"/>
        <v>3.7004383848715121</v>
      </c>
      <c r="L30" s="17">
        <f t="shared" si="0"/>
        <v>3.812139801922918</v>
      </c>
    </row>
    <row r="31" spans="1:12">
      <c r="A31" s="6">
        <v>28</v>
      </c>
      <c r="B31" s="10" t="s">
        <v>9</v>
      </c>
      <c r="C31" s="28">
        <v>58.555092857142853</v>
      </c>
      <c r="D31" s="16">
        <v>141.421356237309</v>
      </c>
      <c r="E31" s="31">
        <v>8280940646458.708</v>
      </c>
      <c r="F31" s="16">
        <v>642.10060606060608</v>
      </c>
      <c r="G31" s="23">
        <v>2.2716708019880335E-12</v>
      </c>
      <c r="H31" s="24">
        <v>3.0658588256102082E-12</v>
      </c>
      <c r="I31" s="24">
        <f>F31/E31</f>
        <v>7.7539573518763998E-11</v>
      </c>
      <c r="J31" s="15">
        <f t="shared" si="10"/>
        <v>1.422219962705165</v>
      </c>
      <c r="K31" s="16">
        <f t="shared" si="11"/>
        <v>1.0538044140498848</v>
      </c>
      <c r="L31" s="17">
        <f t="shared" si="0"/>
        <v>1.238012188377525</v>
      </c>
    </row>
    <row r="32" spans="1:12">
      <c r="A32" s="6">
        <v>29</v>
      </c>
      <c r="B32" s="10" t="s">
        <v>10</v>
      </c>
      <c r="C32" s="28">
        <v>73.238824999999991</v>
      </c>
      <c r="D32" s="16">
        <v>1.6384752213050933</v>
      </c>
      <c r="E32" s="31">
        <v>119999999999.99998</v>
      </c>
      <c r="F32" s="16">
        <v>6199.1515151515159</v>
      </c>
      <c r="G32" s="23">
        <v>6.3410270537384217E-10</v>
      </c>
      <c r="H32" s="24">
        <v>8.595546766729598E-10</v>
      </c>
      <c r="I32" s="24">
        <f>F32/E32</f>
        <v>5.165959595959597E-8</v>
      </c>
      <c r="J32" s="15">
        <f t="shared" si="10"/>
        <v>3.3945339560003069</v>
      </c>
      <c r="K32" s="16">
        <f t="shared" si="11"/>
        <v>2.5041841123064872</v>
      </c>
      <c r="L32" s="17">
        <f t="shared" si="0"/>
        <v>2.9493590341533968</v>
      </c>
    </row>
    <row r="33" spans="1:16">
      <c r="A33" s="6">
        <v>30</v>
      </c>
      <c r="B33" s="10" t="s">
        <v>26</v>
      </c>
      <c r="C33" s="28">
        <v>65.795400000000001</v>
      </c>
      <c r="D33" s="16">
        <v>167</v>
      </c>
      <c r="E33" s="31">
        <v>10987831800000</v>
      </c>
      <c r="F33" s="16">
        <v>495.85515151515159</v>
      </c>
      <c r="G33" s="23">
        <v>2.3441883757674085E-13</v>
      </c>
      <c r="H33" s="24">
        <v>3.6178348518164846E-13</v>
      </c>
      <c r="I33" s="24">
        <f t="shared" ref="I33:I38" si="12">F33/E33</f>
        <v>4.5127661265724105E-11</v>
      </c>
      <c r="J33" s="15">
        <f t="shared" si="10"/>
        <v>8.0211950491803705</v>
      </c>
      <c r="K33" s="16">
        <f t="shared" si="11"/>
        <v>5.1973605662543676</v>
      </c>
      <c r="L33" s="17">
        <f t="shared" si="0"/>
        <v>6.6092778077173691</v>
      </c>
    </row>
    <row r="34" spans="1:16">
      <c r="A34" s="6">
        <v>31</v>
      </c>
      <c r="B34" s="10" t="s">
        <v>34</v>
      </c>
      <c r="C34" s="28">
        <v>118.1592</v>
      </c>
      <c r="D34" s="16">
        <v>79.5</v>
      </c>
      <c r="E34" s="31">
        <v>9393656400000</v>
      </c>
      <c r="F34" s="16">
        <v>1060.1736363636364</v>
      </c>
      <c r="G34" s="23">
        <v>7.9164151793415527E-13</v>
      </c>
      <c r="H34" s="24">
        <v>9.8009108718528134E-13</v>
      </c>
      <c r="I34" s="24">
        <f t="shared" si="12"/>
        <v>1.1286059349196938E-10</v>
      </c>
      <c r="J34" s="15">
        <f t="shared" si="10"/>
        <v>5.9402199383170666</v>
      </c>
      <c r="K34" s="16">
        <f t="shared" si="11"/>
        <v>4.7980486613108724</v>
      </c>
      <c r="L34" s="17">
        <f t="shared" si="0"/>
        <v>5.3691342998139699</v>
      </c>
    </row>
    <row r="35" spans="1:16">
      <c r="A35" s="6">
        <v>32</v>
      </c>
      <c r="B35" s="10" t="s">
        <v>3</v>
      </c>
      <c r="C35" s="28">
        <v>59.119219999999991</v>
      </c>
      <c r="D35" s="16">
        <v>40</v>
      </c>
      <c r="E35" s="31">
        <v>2364768799999.9995</v>
      </c>
      <c r="F35" s="16">
        <v>5191.678484848484</v>
      </c>
      <c r="G35" s="23">
        <v>4.0083990920095153E-12</v>
      </c>
      <c r="H35" s="24">
        <v>3.577633493898847E-12</v>
      </c>
      <c r="I35" s="24">
        <f t="shared" si="12"/>
        <v>2.1954275127650894E-9</v>
      </c>
      <c r="J35" s="15">
        <f t="shared" si="10"/>
        <v>22.821117425049778</v>
      </c>
      <c r="K35" s="16">
        <f t="shared" si="11"/>
        <v>25.568898133699783</v>
      </c>
      <c r="L35" s="17">
        <f t="shared" si="0"/>
        <v>24.19500777937478</v>
      </c>
      <c r="P35" s="4"/>
    </row>
    <row r="36" spans="1:16">
      <c r="A36" s="6">
        <v>33</v>
      </c>
      <c r="B36" s="10" t="s">
        <v>27</v>
      </c>
      <c r="C36" s="28">
        <v>30.257200000000001</v>
      </c>
      <c r="D36" s="16">
        <v>7212.4891681027802</v>
      </c>
      <c r="E36" s="31">
        <v>218229727257119.44</v>
      </c>
      <c r="F36" s="16">
        <v>84052.958484848481</v>
      </c>
      <c r="G36" s="23">
        <v>8.2396825415852028E-12</v>
      </c>
      <c r="H36" s="24">
        <v>1.182083117021394E-11</v>
      </c>
      <c r="I36" s="24">
        <f t="shared" si="12"/>
        <v>3.8515815210554169E-10</v>
      </c>
      <c r="J36" s="15">
        <f t="shared" si="10"/>
        <v>1.9476789617483778</v>
      </c>
      <c r="K36" s="16">
        <f t="shared" si="11"/>
        <v>1.3576250355532702</v>
      </c>
      <c r="L36" s="17">
        <f t="shared" si="0"/>
        <v>1.6526519986508239</v>
      </c>
    </row>
    <row r="37" spans="1:16">
      <c r="A37" s="6">
        <v>34</v>
      </c>
      <c r="B37" s="10" t="s">
        <v>36</v>
      </c>
      <c r="C37" s="28">
        <v>47.743649999999995</v>
      </c>
      <c r="D37" s="16">
        <v>478.36753453121997</v>
      </c>
      <c r="E37" s="31">
        <v>22839012140021.477</v>
      </c>
      <c r="F37" s="16">
        <v>3514.4724242424245</v>
      </c>
      <c r="G37" s="23">
        <v>9.0438941015602966E-13</v>
      </c>
      <c r="H37" s="24">
        <v>1.6264793071599762E-12</v>
      </c>
      <c r="I37" s="24">
        <f t="shared" si="12"/>
        <v>1.5388022926280207E-10</v>
      </c>
      <c r="J37" s="15">
        <f t="shared" si="10"/>
        <v>7.0895082884454004</v>
      </c>
      <c r="K37" s="16">
        <f t="shared" si="11"/>
        <v>3.9420582795356669</v>
      </c>
      <c r="L37" s="17">
        <f t="shared" si="0"/>
        <v>5.5157832839905332</v>
      </c>
    </row>
    <row r="38" spans="1:16" ht="13.5" thickBot="1">
      <c r="A38" s="7">
        <v>35</v>
      </c>
      <c r="B38" s="11" t="s">
        <v>35</v>
      </c>
      <c r="C38" s="29">
        <v>177.25020000000001</v>
      </c>
      <c r="D38" s="19">
        <v>71.912759646671802</v>
      </c>
      <c r="E38" s="32">
        <v>12746551029924.508</v>
      </c>
      <c r="F38" s="19">
        <v>3327.5658541986941</v>
      </c>
      <c r="G38" s="25">
        <v>1.3924011658938377E-12</v>
      </c>
      <c r="H38" s="26">
        <v>1.1384010225275968E-12</v>
      </c>
      <c r="I38" s="26">
        <f t="shared" si="12"/>
        <v>2.6105617483401716E-10</v>
      </c>
      <c r="J38" s="18">
        <f t="shared" si="10"/>
        <v>7.8119301279825137</v>
      </c>
      <c r="K38" s="19">
        <f t="shared" si="11"/>
        <v>9.5549287139017505</v>
      </c>
      <c r="L38" s="20">
        <f t="shared" si="0"/>
        <v>8.683429420942133</v>
      </c>
    </row>
  </sheetData>
  <customSheetViews>
    <customSheetView guid="{A31C5AA3-9CF2-4FD4-81E5-51B88164226A}" scale="70" showRuler="0">
      <pane xSplit="3" ySplit="4" topLeftCell="D5" activePane="bottomRight" state="frozen"/>
      <selection pane="bottomRight" activeCell="M78" sqref="M78"/>
      <pageMargins left="0.75" right="0.75" top="1" bottom="1" header="0.5" footer="0.5"/>
      <pageSetup paperSize="9" orientation="portrait" r:id="rId1"/>
      <headerFooter alignWithMargins="0"/>
    </customSheetView>
  </customSheetViews>
  <phoneticPr fontId="1" type="noConversion"/>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Supplemental Table V</vt:lpstr>
    </vt:vector>
  </TitlesOfParts>
  <Company>MPI fuer Molekulare Pflanzenphysiologie Potsdam/Golm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Piques</dc:creator>
  <cp:lastModifiedBy>Uri</cp:lastModifiedBy>
  <cp:lastPrinted>2008-07-22T11:36:53Z</cp:lastPrinted>
  <dcterms:created xsi:type="dcterms:W3CDTF">2008-04-29T09:14:10Z</dcterms:created>
  <dcterms:modified xsi:type="dcterms:W3CDTF">2012-05-24T15:41:02Z</dcterms:modified>
</cp:coreProperties>
</file>